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0720\表格\"/>
    </mc:Choice>
  </mc:AlternateContent>
  <xr:revisionPtr revIDLastSave="0" documentId="13_ncr:1_{2801CEA7-A7FC-489C-8CD8-906F44729CB6}" xr6:coauthVersionLast="36" xr6:coauthVersionMax="36" xr10:uidLastSave="{00000000-0000-0000-0000-000000000000}"/>
  <bookViews>
    <workbookView xWindow="-3555" yWindow="4095" windowWidth="15600" windowHeight="2595" tabRatio="720" xr2:uid="{00000000-000D-0000-FFFF-FFFF00000000}"/>
  </bookViews>
  <sheets>
    <sheet name="國立金門高級中學獎懲建議表" sheetId="9" r:id="rId1"/>
    <sheet name="建議表填報注意事項" sheetId="13" r:id="rId2"/>
    <sheet name="獎懲類別額度" sheetId="3" r:id="rId3"/>
    <sheet name="彙整總表" sheetId="8" r:id="rId4"/>
  </sheets>
  <definedNames>
    <definedName name="_xlnm.Print_Titles" localSheetId="0">國立金門高級中學獎懲建議表!$1:$3</definedName>
    <definedName name="_xlnm.Print_Titles" localSheetId="3">彙整總表!$1:$1</definedName>
    <definedName name="代碼">獎懲類別額度!#REF!</definedName>
    <definedName name="本府局處">#REF!</definedName>
    <definedName name="服務機關">#REF!</definedName>
    <definedName name="記一大功">獎懲類別額度!#REF!</definedName>
    <definedName name="獎懲事由">獎懲類別額度!$B$2:$B$34</definedName>
    <definedName name="獎懲建議">獎懲類別額度!$E$2:$E$14</definedName>
    <definedName name="獎懲結果">獎懲類別額度!#REF!</definedName>
    <definedName name="獎懲類別">獎懲類別額度!$A$2:$A$34</definedName>
    <definedName name="適用法規">獎懲類別額度!$G$2:$G$5</definedName>
    <definedName name="辦理人事獎懲業務_圓滿達成任務">獎懲類別額度!$E$2:$E$14</definedName>
    <definedName name="職稱">#REF!</definedName>
    <definedName name="額度">獎懲類別額度!$D$2:$E$13</definedName>
    <definedName name="類別">獎懲類別額度!$A$2:$B$34</definedName>
  </definedNames>
  <calcPr calcId="191029" calcMode="manual"/>
</workbook>
</file>

<file path=xl/calcChain.xml><?xml version="1.0" encoding="utf-8"?>
<calcChain xmlns="http://schemas.openxmlformats.org/spreadsheetml/2006/main">
  <c r="P3" i="8" l="1"/>
  <c r="P4" i="8"/>
  <c r="P5" i="8"/>
  <c r="P6" i="8"/>
  <c r="O3" i="8"/>
  <c r="O4" i="8"/>
  <c r="O5" i="8"/>
  <c r="O6" i="8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G3" i="8"/>
  <c r="H3" i="8" s="1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F5" i="8"/>
  <c r="E5" i="8" s="1"/>
  <c r="F6" i="8"/>
  <c r="E6" i="8" s="1"/>
  <c r="F7" i="8"/>
  <c r="E7" i="8" s="1"/>
  <c r="F8" i="8"/>
  <c r="E8" i="8" s="1"/>
  <c r="F9" i="8"/>
  <c r="E9" i="8" s="1"/>
  <c r="F10" i="8"/>
  <c r="E10" i="8" s="1"/>
  <c r="F11" i="8"/>
  <c r="E11" i="8" s="1"/>
  <c r="F12" i="8"/>
  <c r="E12" i="8" s="1"/>
  <c r="F13" i="8"/>
  <c r="E13" i="8" s="1"/>
  <c r="F14" i="8"/>
  <c r="E14" i="8" s="1"/>
  <c r="F15" i="8"/>
  <c r="E15" i="8" s="1"/>
  <c r="F16" i="8"/>
  <c r="E16" i="8" s="1"/>
  <c r="F17" i="8"/>
  <c r="E17" i="8" s="1"/>
  <c r="F18" i="8"/>
  <c r="E18" i="8" s="1"/>
  <c r="F19" i="8"/>
  <c r="E19" i="8" s="1"/>
  <c r="F20" i="8"/>
  <c r="E20" i="8" s="1"/>
  <c r="F21" i="8"/>
  <c r="E21" i="8" s="1"/>
  <c r="F22" i="8"/>
  <c r="E22" i="8" s="1"/>
  <c r="F23" i="8"/>
  <c r="E23" i="8" s="1"/>
  <c r="F24" i="8"/>
  <c r="E24" i="8" s="1"/>
  <c r="F25" i="8"/>
  <c r="E25" i="8" s="1"/>
  <c r="A3" i="8"/>
  <c r="D3" i="8" s="1"/>
  <c r="A4" i="8"/>
  <c r="D4" i="8" s="1"/>
  <c r="A5" i="8"/>
  <c r="D5" i="8" s="1"/>
  <c r="A6" i="8"/>
  <c r="D6" i="8" s="1"/>
  <c r="A7" i="8"/>
  <c r="D7" i="8" s="1"/>
  <c r="A8" i="8"/>
  <c r="D8" i="8" s="1"/>
  <c r="A9" i="8"/>
  <c r="D9" i="8" s="1"/>
  <c r="A10" i="8"/>
  <c r="D10" i="8" s="1"/>
  <c r="A11" i="8"/>
  <c r="D11" i="8" s="1"/>
  <c r="A12" i="8"/>
  <c r="D12" i="8" s="1"/>
  <c r="A13" i="8"/>
  <c r="D13" i="8" s="1"/>
  <c r="A14" i="8"/>
  <c r="D14" i="8" s="1"/>
  <c r="A15" i="8"/>
  <c r="D15" i="8" s="1"/>
  <c r="A16" i="8"/>
  <c r="D16" i="8" s="1"/>
  <c r="A17" i="8"/>
  <c r="D17" i="8" s="1"/>
  <c r="A18" i="8"/>
  <c r="D18" i="8" s="1"/>
  <c r="A19" i="8"/>
  <c r="D19" i="8" s="1"/>
  <c r="A20" i="8"/>
  <c r="D20" i="8" s="1"/>
  <c r="A21" i="8"/>
  <c r="D21" i="8" s="1"/>
  <c r="A22" i="8"/>
  <c r="D22" i="8" s="1"/>
  <c r="A23" i="8"/>
  <c r="D23" i="8" s="1"/>
  <c r="A24" i="8"/>
  <c r="D24" i="8" s="1"/>
  <c r="A25" i="8"/>
  <c r="D25" i="8" s="1"/>
  <c r="C3" i="8"/>
  <c r="B3" i="8" s="1"/>
  <c r="C4" i="8"/>
  <c r="B4" i="8" s="1"/>
  <c r="C5" i="8"/>
  <c r="B5" i="8" s="1"/>
  <c r="C6" i="8"/>
  <c r="B6" i="8" s="1"/>
  <c r="C7" i="8"/>
  <c r="B7" i="8" s="1"/>
  <c r="C8" i="8"/>
  <c r="B8" i="8" s="1"/>
  <c r="C9" i="8"/>
  <c r="B9" i="8" s="1"/>
  <c r="C10" i="8"/>
  <c r="B10" i="8" s="1"/>
  <c r="C11" i="8"/>
  <c r="B11" i="8" s="1"/>
  <c r="C12" i="8"/>
  <c r="B12" i="8" s="1"/>
  <c r="C13" i="8"/>
  <c r="B13" i="8" s="1"/>
  <c r="C14" i="8"/>
  <c r="B14" i="8" s="1"/>
  <c r="C15" i="8"/>
  <c r="B15" i="8" s="1"/>
  <c r="C16" i="8"/>
  <c r="B16" i="8" s="1"/>
  <c r="C17" i="8"/>
  <c r="B17" i="8" s="1"/>
  <c r="C18" i="8"/>
  <c r="B18" i="8" s="1"/>
  <c r="C19" i="8"/>
  <c r="B19" i="8" s="1"/>
  <c r="C20" i="8"/>
  <c r="B20" i="8" s="1"/>
  <c r="C21" i="8"/>
  <c r="B21" i="8" s="1"/>
  <c r="C22" i="8"/>
  <c r="B22" i="8" s="1"/>
  <c r="C23" i="8"/>
  <c r="B23" i="8" s="1"/>
  <c r="C24" i="8"/>
  <c r="B24" i="8" s="1"/>
  <c r="C25" i="8"/>
  <c r="B25" i="8" s="1"/>
  <c r="C2" i="8"/>
  <c r="B2" i="8" s="1"/>
  <c r="T2" i="8"/>
  <c r="G2" i="8"/>
  <c r="H2" i="8" s="1"/>
  <c r="A2" i="8"/>
  <c r="D2" i="8" s="1"/>
  <c r="R2" i="8"/>
  <c r="Q2" i="8"/>
  <c r="P2" i="8"/>
  <c r="O2" i="8"/>
  <c r="N2" i="8"/>
  <c r="M2" i="8"/>
  <c r="K2" i="8"/>
  <c r="F3" i="8" l="1"/>
  <c r="E3" i="8" s="1"/>
  <c r="F2" i="8"/>
  <c r="E2" i="8" s="1"/>
  <c r="F4" i="8"/>
  <c r="E4" i="8" s="1"/>
</calcChain>
</file>

<file path=xl/sharedStrings.xml><?xml version="1.0" encoding="utf-8"?>
<sst xmlns="http://schemas.openxmlformats.org/spreadsheetml/2006/main" count="166" uniqueCount="132">
  <si>
    <t>姓名</t>
  </si>
  <si>
    <t>機關代碼</t>
  </si>
  <si>
    <t>更新資料庫事由</t>
  </si>
  <si>
    <t>獎懲事由</t>
  </si>
  <si>
    <t>獎懲結果</t>
  </si>
  <si>
    <t>其他事項</t>
  </si>
  <si>
    <t>適用法規</t>
  </si>
  <si>
    <t>適用法規名稱</t>
  </si>
  <si>
    <t>條</t>
  </si>
  <si>
    <t>點</t>
  </si>
  <si>
    <t>項</t>
  </si>
  <si>
    <t>款</t>
  </si>
  <si>
    <t>目</t>
  </si>
  <si>
    <t>A02</t>
  </si>
  <si>
    <t>渉及其他刑案</t>
    <phoneticPr fontId="2" type="noConversion"/>
  </si>
  <si>
    <t>D03</t>
  </si>
  <si>
    <t>渉及貪污罪</t>
    <phoneticPr fontId="2" type="noConversion"/>
  </si>
  <si>
    <t>D02</t>
  </si>
  <si>
    <t>渉及內亂外患罪</t>
    <phoneticPr fontId="2" type="noConversion"/>
  </si>
  <si>
    <t>D01</t>
    <phoneticPr fontId="2" type="noConversion"/>
  </si>
  <si>
    <t>其他規定</t>
    <phoneticPr fontId="2" type="noConversion"/>
  </si>
  <si>
    <t>C05</t>
  </si>
  <si>
    <t>應邀揭幕剪綵</t>
    <phoneticPr fontId="2" type="noConversion"/>
  </si>
  <si>
    <t>C04</t>
  </si>
  <si>
    <t>涉足不正當娛樂場所</t>
    <phoneticPr fontId="2" type="noConversion"/>
  </si>
  <si>
    <t>C03</t>
  </si>
  <si>
    <t>濫發喜帖訃告違規宴客</t>
    <phoneticPr fontId="2" type="noConversion"/>
  </si>
  <si>
    <t>C02</t>
  </si>
  <si>
    <t>接受招待或餽贈</t>
    <phoneticPr fontId="2" type="noConversion"/>
  </si>
  <si>
    <t>C01</t>
    <phoneticPr fontId="2" type="noConversion"/>
  </si>
  <si>
    <t>訓練進修績優劣</t>
    <phoneticPr fontId="2" type="noConversion"/>
  </si>
  <si>
    <t>B13</t>
  </si>
  <si>
    <t>曠職</t>
    <phoneticPr fontId="2" type="noConversion"/>
  </si>
  <si>
    <t>B12</t>
  </si>
  <si>
    <t>參與賭博</t>
    <phoneticPr fontId="2" type="noConversion"/>
  </si>
  <si>
    <t>B11</t>
  </si>
  <si>
    <t>違反紀律言行不檢</t>
    <phoneticPr fontId="2" type="noConversion"/>
  </si>
  <si>
    <t>B10</t>
  </si>
  <si>
    <t>挑撥離間破壞紀律</t>
    <phoneticPr fontId="2" type="noConversion"/>
  </si>
  <si>
    <t>B09</t>
  </si>
  <si>
    <t>誣告濫控</t>
    <phoneticPr fontId="2" type="noConversion"/>
  </si>
  <si>
    <t>B08</t>
  </si>
  <si>
    <t>侮辱脅迫長官或同事</t>
    <phoneticPr fontId="2" type="noConversion"/>
  </si>
  <si>
    <t>B07</t>
  </si>
  <si>
    <t>違反規定</t>
    <phoneticPr fontId="2" type="noConversion"/>
  </si>
  <si>
    <t>B06</t>
  </si>
  <si>
    <t>違抗命令</t>
    <phoneticPr fontId="2" type="noConversion"/>
  </si>
  <si>
    <t>B05</t>
  </si>
  <si>
    <t>違抗政府政令</t>
    <phoneticPr fontId="2" type="noConversion"/>
  </si>
  <si>
    <t>B04</t>
  </si>
  <si>
    <t>工作不力</t>
    <phoneticPr fontId="2" type="noConversion"/>
  </si>
  <si>
    <t>B03</t>
  </si>
  <si>
    <t>濫用職權</t>
    <phoneticPr fontId="2" type="noConversion"/>
  </si>
  <si>
    <t>B02</t>
  </si>
  <si>
    <t>督導不週</t>
    <phoneticPr fontId="2" type="noConversion"/>
  </si>
  <si>
    <t>B01</t>
    <phoneticPr fontId="2" type="noConversion"/>
  </si>
  <si>
    <t>一次記二大過</t>
    <phoneticPr fontId="2" type="noConversion"/>
  </si>
  <si>
    <t>資深優良</t>
    <phoneticPr fontId="2" type="noConversion"/>
  </si>
  <si>
    <t>A12</t>
  </si>
  <si>
    <t>記一大過</t>
    <phoneticPr fontId="2" type="noConversion"/>
  </si>
  <si>
    <t>不休假獎勵</t>
    <phoneticPr fontId="2" type="noConversion"/>
  </si>
  <si>
    <t>A11</t>
  </si>
  <si>
    <t>記過二次</t>
    <phoneticPr fontId="2" type="noConversion"/>
  </si>
  <si>
    <t>服務績優</t>
    <phoneticPr fontId="2" type="noConversion"/>
  </si>
  <si>
    <t>A10</t>
  </si>
  <si>
    <t>記過一次</t>
    <phoneticPr fontId="2" type="noConversion"/>
  </si>
  <si>
    <t>優良事蹟</t>
    <phoneticPr fontId="2" type="noConversion"/>
  </si>
  <si>
    <t>A09</t>
  </si>
  <si>
    <t>申誡二次</t>
    <phoneticPr fontId="2" type="noConversion"/>
  </si>
  <si>
    <t>特殊功績</t>
    <phoneticPr fontId="2" type="noConversion"/>
  </si>
  <si>
    <t>A08</t>
  </si>
  <si>
    <t>申誡一次</t>
    <phoneticPr fontId="2" type="noConversion"/>
  </si>
  <si>
    <t>競技比賽績優</t>
    <phoneticPr fontId="2" type="noConversion"/>
  </si>
  <si>
    <t>A07</t>
  </si>
  <si>
    <t>一次記二大功</t>
    <phoneticPr fontId="2" type="noConversion"/>
  </si>
  <si>
    <t>訓練進修績優</t>
    <phoneticPr fontId="2" type="noConversion"/>
  </si>
  <si>
    <t>A06</t>
  </si>
  <si>
    <t>記一大功</t>
    <phoneticPr fontId="2" type="noConversion"/>
  </si>
  <si>
    <t>研究發展績優</t>
    <phoneticPr fontId="2" type="noConversion"/>
  </si>
  <si>
    <t>A05</t>
  </si>
  <si>
    <t>記功二次</t>
    <phoneticPr fontId="2" type="noConversion"/>
  </si>
  <si>
    <t>全勤獎勵</t>
    <phoneticPr fontId="2" type="noConversion"/>
  </si>
  <si>
    <t>A04</t>
  </si>
  <si>
    <t>記功一次</t>
    <phoneticPr fontId="2" type="noConversion"/>
  </si>
  <si>
    <t>操守廉潔</t>
    <phoneticPr fontId="2" type="noConversion"/>
  </si>
  <si>
    <t>A03</t>
  </si>
  <si>
    <t>嘉獎二次</t>
    <phoneticPr fontId="2" type="noConversion"/>
  </si>
  <si>
    <t>嘉獎一次</t>
    <phoneticPr fontId="2" type="noConversion"/>
  </si>
  <si>
    <t>領導有方</t>
    <phoneticPr fontId="2" type="noConversion"/>
  </si>
  <si>
    <t>A01</t>
    <phoneticPr fontId="2" type="noConversion"/>
  </si>
  <si>
    <t>獎懲結果</t>
    <phoneticPr fontId="2" type="noConversion"/>
  </si>
  <si>
    <t>代碼</t>
    <phoneticPr fontId="2" type="noConversion"/>
  </si>
  <si>
    <t>獎懲類別</t>
    <phoneticPr fontId="2" type="noConversion"/>
  </si>
  <si>
    <t>職稱</t>
  </si>
  <si>
    <t>法規名稱</t>
    <phoneticPr fontId="2" type="noConversion"/>
  </si>
  <si>
    <t>工作績優</t>
    <phoneticPr fontId="2" type="noConversion"/>
  </si>
  <si>
    <t>身分證號</t>
    <phoneticPr fontId="2" type="noConversion"/>
  </si>
  <si>
    <t>序號</t>
    <phoneticPr fontId="2" type="noConversion"/>
  </si>
  <si>
    <t>單位</t>
    <phoneticPr fontId="2" type="noConversion"/>
  </si>
  <si>
    <t>案由</t>
    <phoneticPr fontId="2" type="noConversion"/>
  </si>
  <si>
    <t>服務機關</t>
    <phoneticPr fontId="2" type="noConversion"/>
  </si>
  <si>
    <t>列入事蹟存記與年終考績參考</t>
    <phoneticPr fontId="2" type="noConversion"/>
  </si>
  <si>
    <t>獎懲建議</t>
    <phoneticPr fontId="2" type="noConversion"/>
  </si>
  <si>
    <t>教示條款</t>
    <phoneticPr fontId="2" type="noConversion"/>
  </si>
  <si>
    <t>公立高級中等以下學校校長成績考核辦法</t>
    <phoneticPr fontId="2" type="noConversion"/>
  </si>
  <si>
    <t>獎懲類別</t>
    <phoneticPr fontId="2" type="noConversion"/>
  </si>
  <si>
    <t>服務機關</t>
    <phoneticPr fontId="2" type="noConversion"/>
  </si>
  <si>
    <t>獎懲額度</t>
    <phoneticPr fontId="2" type="noConversion"/>
  </si>
  <si>
    <t>獎懲事由</t>
    <phoneticPr fontId="2" type="noConversion"/>
  </si>
  <si>
    <t>獎懲事由
（50字以內）</t>
    <phoneticPr fontId="2" type="noConversion"/>
  </si>
  <si>
    <t>工作績優</t>
  </si>
  <si>
    <t>簽辦日期</t>
    <phoneticPr fontId="2" type="noConversion"/>
  </si>
  <si>
    <t>公立高級中等以下學校教師成績考核辦法</t>
    <phoneticPr fontId="2" type="noConversion"/>
  </si>
  <si>
    <t>建議表填寫注意事項</t>
    <phoneticPr fontId="2" type="noConversion"/>
  </si>
  <si>
    <t>★「獎懲事由」與「記功以上事蹟填寫」字元數請控制於50個字元數內</t>
    <phoneticPr fontId="2" type="noConversion"/>
  </si>
  <si>
    <t>★請於人員名單內註明「主承辦」</t>
    <phoneticPr fontId="2" type="noConversion"/>
  </si>
  <si>
    <t>適用法規名稱</t>
    <phoneticPr fontId="2" type="noConversion"/>
  </si>
  <si>
    <t>其它適用法規條款或記功以上獎勵事蹟</t>
    <phoneticPr fontId="2" type="noConversion"/>
  </si>
  <si>
    <t>★「適用法規名稱」欄，請依據「金門縣政府暨所屬各機關(構)公務人員平時獎懲標準表」填列，或有其他適用條款請填列於「其它適用法規條款或記功以上獎勵事蹟」欄位。</t>
    <phoneticPr fontId="2" type="noConversion"/>
  </si>
  <si>
    <t>★調職人員敘獎，應以目前服務機關繕打，並於單位欄位註明（時任單位職稱）</t>
    <phoneticPr fontId="2" type="noConversion"/>
  </si>
  <si>
    <t>人事管理人員獎懲規定</t>
    <phoneticPr fontId="2" type="noConversion"/>
  </si>
  <si>
    <t>國立金門高級中學獎懲建議表</t>
    <phoneticPr fontId="2" type="noConversion"/>
  </si>
  <si>
    <t>國立金門高級中學</t>
    <phoneticPr fontId="2" type="noConversion"/>
  </si>
  <si>
    <t>★本表應本公平合理、獎優懲劣、功過分明，勿虛誇浮濫之原則。</t>
    <phoneticPr fontId="2" type="noConversion"/>
  </si>
  <si>
    <t>★相關獎懲規定：
1.本校公務人員請參考「國立金門高級中學職員獎懲要點」。
2.學校校長及教師：「公立高級中等以下學校教師成績考核辦法」
3.人事人員：「人事管理人員獎懲規定」。</t>
    <phoneticPr fontId="2" type="noConversion"/>
  </si>
  <si>
    <t>國立金門高級中學職員獎懲要點</t>
    <phoneticPr fontId="2" type="noConversion"/>
  </si>
  <si>
    <t>★奉核後，請掃瞄全案為PDF檔，並電郵PDF及建議表EXCEL檔至承辦人信箱kun0831@gmail.com（郵件主旨請註明承辦單位及案由），並請來電確認收訖。</t>
    <phoneticPr fontId="2" type="noConversion"/>
  </si>
  <si>
    <t>★表單格式等欄位設定請勿更動；其餘頁籤也請勿任意刪除更動。</t>
    <phoneticPr fontId="2" type="noConversion"/>
  </si>
  <si>
    <t>★「獎懲額度」請點選下拉式選項固定格式填寫</t>
    <phoneticPr fontId="2" type="noConversion"/>
  </si>
  <si>
    <t>公立高級中等以下學校教師成績考核辦法</t>
  </si>
  <si>
    <t>提報日期</t>
    <phoneticPr fontId="2" type="noConversion"/>
  </si>
  <si>
    <t>年  月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</si>
</sst>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6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3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標楷體"/>
      <family val="4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6" applyNumberFormat="0" applyAlignment="0" applyProtection="0">
      <alignment vertical="center"/>
    </xf>
    <xf numFmtId="0" fontId="14" fillId="32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4" borderId="6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36" borderId="12" applyNumberFormat="0" applyFon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wrapText="1"/>
    </xf>
    <xf numFmtId="0" fontId="5" fillId="5" borderId="0" xfId="42" applyFont="1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36" builtinId="28" customBuiltin="1"/>
    <cellStyle name="合計" xfId="40" builtinId="25" customBuiltin="1"/>
    <cellStyle name="好" xfId="29" builtinId="26" customBuiltin="1"/>
    <cellStyle name="計算方式" xfId="26" builtinId="22" customBuiltin="1"/>
    <cellStyle name="連結的儲存格" xfId="35" builtinId="24" customBuiltin="1"/>
    <cellStyle name="備註" xfId="37" builtinId="10" customBuiltin="1"/>
    <cellStyle name="超連結" xfId="42" builtinId="8"/>
    <cellStyle name="說明文字" xfId="28" builtinId="53" customBuiltin="1"/>
    <cellStyle name="輔色1" xfId="19" builtinId="29" customBuiltin="1"/>
    <cellStyle name="輔色2" xfId="20" builtinId="33" customBuiltin="1"/>
    <cellStyle name="輔色3" xfId="21" builtinId="37" customBuiltin="1"/>
    <cellStyle name="輔色4" xfId="22" builtinId="41" customBuiltin="1"/>
    <cellStyle name="輔色5" xfId="23" builtinId="45" customBuiltin="1"/>
    <cellStyle name="輔色6" xfId="24" builtinId="49" customBuiltin="1"/>
    <cellStyle name="標題" xfId="39" builtinId="15" customBuiltin="1"/>
    <cellStyle name="標題 1" xfId="30" builtinId="16" customBuiltin="1"/>
    <cellStyle name="標題 2" xfId="31" builtinId="17" customBuiltin="1"/>
    <cellStyle name="標題 3" xfId="32" builtinId="18" customBuiltin="1"/>
    <cellStyle name="標題 4" xfId="33" builtinId="19" customBuiltin="1"/>
    <cellStyle name="輸入" xfId="34" builtinId="20" customBuiltin="1"/>
    <cellStyle name="輸出" xfId="38" builtinId="21" customBuiltin="1"/>
    <cellStyle name="檢查儲存格" xfId="27" builtinId="23" customBuiltin="1"/>
    <cellStyle name="壞" xfId="25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H:\10409~371015100L\&#29518;&#25074;\&#29518;&#25074;&#36969;&#29992;&#27861;&#35215;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3"/>
  <sheetViews>
    <sheetView tabSelected="1" zoomScale="85" zoomScaleNormal="85" workbookViewId="0">
      <selection activeCell="B5" sqref="B5"/>
    </sheetView>
  </sheetViews>
  <sheetFormatPr defaultColWidth="9" defaultRowHeight="16.5"/>
  <cols>
    <col min="1" max="1" width="3.625" style="16" customWidth="1"/>
    <col min="2" max="2" width="15.125" style="18" customWidth="1"/>
    <col min="3" max="4" width="9" style="16" customWidth="1"/>
    <col min="5" max="5" width="8.625" style="16" customWidth="1"/>
    <col min="6" max="6" width="20.125" style="18" customWidth="1"/>
    <col min="7" max="7" width="10" style="16" customWidth="1"/>
    <col min="8" max="8" width="12.5" style="18" customWidth="1"/>
    <col min="9" max="9" width="2.5" style="16" customWidth="1"/>
    <col min="10" max="10" width="2.625" style="16" customWidth="1"/>
    <col min="11" max="11" width="2.375" style="16" customWidth="1"/>
    <col min="12" max="12" width="3.75" style="16" bestFit="1" customWidth="1"/>
    <col min="13" max="13" width="2.25" style="16" customWidth="1"/>
    <col min="14" max="14" width="10.5" style="20" customWidth="1"/>
    <col min="15" max="16384" width="9" style="16"/>
  </cols>
  <sheetData>
    <row r="1" spans="1:14" ht="41.25" customHeight="1">
      <c r="A1" s="37" t="s">
        <v>121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59.25" customHeight="1">
      <c r="A2" s="40" t="s">
        <v>99</v>
      </c>
      <c r="B2" s="40"/>
      <c r="C2" s="40"/>
      <c r="D2" s="40"/>
      <c r="E2" s="40"/>
      <c r="F2" s="40"/>
      <c r="G2" s="40"/>
      <c r="H2" s="28" t="s">
        <v>130</v>
      </c>
      <c r="I2" s="41" t="s">
        <v>131</v>
      </c>
      <c r="J2" s="41"/>
      <c r="K2" s="41"/>
      <c r="L2" s="41"/>
      <c r="M2" s="41"/>
      <c r="N2" s="41"/>
    </row>
    <row r="3" spans="1:14" ht="83.45" customHeight="1">
      <c r="A3" s="23" t="s">
        <v>97</v>
      </c>
      <c r="B3" s="24" t="s">
        <v>100</v>
      </c>
      <c r="C3" s="23" t="s">
        <v>98</v>
      </c>
      <c r="D3" s="25" t="s">
        <v>93</v>
      </c>
      <c r="E3" s="23" t="s">
        <v>0</v>
      </c>
      <c r="F3" s="24" t="s">
        <v>109</v>
      </c>
      <c r="G3" s="23" t="s">
        <v>102</v>
      </c>
      <c r="H3" s="26" t="s">
        <v>116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8" t="s">
        <v>117</v>
      </c>
    </row>
    <row r="4" spans="1:14" s="17" customFormat="1" ht="60" customHeight="1">
      <c r="A4" s="29">
        <v>1</v>
      </c>
      <c r="B4" s="36" t="s">
        <v>122</v>
      </c>
      <c r="C4" s="35"/>
      <c r="D4" s="23"/>
      <c r="E4" s="30"/>
      <c r="F4" s="33"/>
      <c r="G4" s="35"/>
      <c r="H4" s="24" t="s">
        <v>129</v>
      </c>
      <c r="I4" s="31"/>
      <c r="J4" s="31"/>
      <c r="K4" s="31"/>
      <c r="L4" s="31"/>
      <c r="M4" s="31"/>
      <c r="N4" s="32"/>
    </row>
    <row r="5" spans="1:14" s="17" customFormat="1" ht="60" customHeight="1">
      <c r="A5" s="29">
        <v>2</v>
      </c>
      <c r="B5" s="36" t="s">
        <v>122</v>
      </c>
      <c r="C5" s="35"/>
      <c r="D5" s="35"/>
      <c r="E5" s="30"/>
      <c r="F5" s="33"/>
      <c r="G5" s="34"/>
      <c r="H5" s="24" t="s">
        <v>129</v>
      </c>
      <c r="I5" s="31"/>
      <c r="J5" s="31"/>
      <c r="K5" s="31"/>
      <c r="L5" s="31"/>
      <c r="M5" s="31"/>
      <c r="N5" s="32"/>
    </row>
    <row r="6" spans="1:14" s="17" customFormat="1" ht="60" customHeight="1">
      <c r="A6" s="29">
        <v>3</v>
      </c>
      <c r="B6" s="36" t="s">
        <v>122</v>
      </c>
      <c r="C6" s="35"/>
      <c r="D6" s="35"/>
      <c r="E6" s="30"/>
      <c r="F6" s="33"/>
      <c r="G6" s="35"/>
      <c r="H6" s="24" t="s">
        <v>129</v>
      </c>
      <c r="I6" s="31"/>
      <c r="J6" s="31"/>
      <c r="K6" s="31"/>
      <c r="L6" s="31"/>
      <c r="M6" s="31"/>
      <c r="N6" s="32"/>
    </row>
    <row r="7" spans="1:14">
      <c r="B7" s="16"/>
      <c r="F7" s="16"/>
      <c r="H7" s="16"/>
      <c r="N7" s="16"/>
    </row>
    <row r="8" spans="1:14">
      <c r="N8" s="19"/>
    </row>
    <row r="9" spans="1:14">
      <c r="N9" s="19"/>
    </row>
    <row r="10" spans="1:14">
      <c r="N10" s="19"/>
    </row>
    <row r="11" spans="1:14">
      <c r="N11" s="19"/>
    </row>
    <row r="12" spans="1:14">
      <c r="N12" s="19"/>
    </row>
    <row r="13" spans="1:14">
      <c r="N13" s="19"/>
    </row>
  </sheetData>
  <mergeCells count="4">
    <mergeCell ref="A1:N1"/>
    <mergeCell ref="A2:B2"/>
    <mergeCell ref="C2:G2"/>
    <mergeCell ref="I2:N2"/>
  </mergeCells>
  <phoneticPr fontId="2" type="noConversion"/>
  <dataValidations count="4">
    <dataValidation allowBlank="1" showInputMessage="1" showErrorMessage="1" error="輸入字元數超過50字，請酌刪，謝謝！" sqref="N8:N13 N4:N6 C4:D6" xr:uid="{00000000-0002-0000-0000-000000000000}"/>
    <dataValidation type="textLength" operator="lessThanOrEqual" allowBlank="1" showInputMessage="1" showErrorMessage="1" error="輸入字元數超過50字，請酌刪，謝謝！" sqref="F4:F6" xr:uid="{00000000-0002-0000-0000-000001000000}">
      <formula1>50</formula1>
    </dataValidation>
    <dataValidation type="list" errorStyle="warning" allowBlank="1" showInputMessage="1" showErrorMessage="1" error="請依下拉式選單點選標準獎懲額度!_x000a_" sqref="G4:G6" xr:uid="{00000000-0002-0000-0000-000002000000}">
      <formula1>獎懲建議</formula1>
    </dataValidation>
    <dataValidation type="list" allowBlank="1" showInputMessage="1" showErrorMessage="1" error="輸入字元數超過50字，請酌刪，謝謝！" sqref="H4:H6" xr:uid="{2F564EC8-B5C0-4303-981F-0B5AF1A115B6}">
      <formula1>適用法規</formula1>
    </dataValidation>
  </dataValidations>
  <pageMargins left="0.22" right="0.09" top="0.26" bottom="0.43" header="0.22" footer="0.2"/>
  <pageSetup scale="91" fitToHeight="0" orientation="portrait" r:id="rId1"/>
  <headerFooter alignWithMargins="0"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A10"/>
  <sheetViews>
    <sheetView workbookViewId="0">
      <selection activeCell="A3" sqref="A3"/>
    </sheetView>
  </sheetViews>
  <sheetFormatPr defaultColWidth="9" defaultRowHeight="66" customHeight="1"/>
  <cols>
    <col min="1" max="1" width="83.875" style="1" customWidth="1"/>
    <col min="2" max="16384" width="9" style="1"/>
  </cols>
  <sheetData>
    <row r="1" spans="1:1" ht="39.950000000000003" customHeight="1">
      <c r="A1" s="22" t="s">
        <v>113</v>
      </c>
    </row>
    <row r="2" spans="1:1" ht="63.75" customHeight="1">
      <c r="A2" s="21" t="s">
        <v>123</v>
      </c>
    </row>
    <row r="3" spans="1:1" ht="117.75" customHeight="1">
      <c r="A3" s="21" t="s">
        <v>124</v>
      </c>
    </row>
    <row r="4" spans="1:1" ht="57.75" customHeight="1">
      <c r="A4" s="21" t="s">
        <v>118</v>
      </c>
    </row>
    <row r="5" spans="1:1" ht="39.950000000000003" customHeight="1">
      <c r="A5" s="21" t="s">
        <v>128</v>
      </c>
    </row>
    <row r="6" spans="1:1" ht="39.950000000000003" customHeight="1">
      <c r="A6" s="21" t="s">
        <v>114</v>
      </c>
    </row>
    <row r="7" spans="1:1" ht="39.950000000000003" customHeight="1">
      <c r="A7" s="21" t="s">
        <v>119</v>
      </c>
    </row>
    <row r="8" spans="1:1" ht="39.950000000000003" customHeight="1">
      <c r="A8" s="21" t="s">
        <v>115</v>
      </c>
    </row>
    <row r="9" spans="1:1" ht="39.950000000000003" customHeight="1">
      <c r="A9" s="21" t="s">
        <v>127</v>
      </c>
    </row>
    <row r="10" spans="1:1" ht="61.5" customHeight="1">
      <c r="A10" s="21" t="s">
        <v>126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47"/>
  </sheetPr>
  <dimension ref="A1:G34"/>
  <sheetViews>
    <sheetView workbookViewId="0">
      <selection activeCell="G8" sqref="G8"/>
    </sheetView>
  </sheetViews>
  <sheetFormatPr defaultRowHeight="16.5"/>
  <cols>
    <col min="1" max="1" width="11.625" customWidth="1"/>
    <col min="2" max="2" width="22.625" customWidth="1"/>
    <col min="5" max="5" width="15.375" style="1" bestFit="1" customWidth="1"/>
    <col min="7" max="7" width="51.375" customWidth="1"/>
  </cols>
  <sheetData>
    <row r="1" spans="1:7">
      <c r="A1" s="2" t="s">
        <v>91</v>
      </c>
      <c r="B1" s="2" t="s">
        <v>92</v>
      </c>
      <c r="D1" s="12" t="s">
        <v>91</v>
      </c>
      <c r="E1" s="13" t="s">
        <v>90</v>
      </c>
      <c r="G1" s="14" t="s">
        <v>94</v>
      </c>
    </row>
    <row r="2" spans="1:7">
      <c r="A2" s="2" t="s">
        <v>89</v>
      </c>
      <c r="B2" s="2" t="s">
        <v>88</v>
      </c>
      <c r="D2" s="12">
        <v>4001</v>
      </c>
      <c r="E2" s="13" t="s">
        <v>87</v>
      </c>
      <c r="G2" s="15" t="s">
        <v>112</v>
      </c>
    </row>
    <row r="3" spans="1:7">
      <c r="A3" s="2" t="s">
        <v>13</v>
      </c>
      <c r="B3" s="2" t="s">
        <v>95</v>
      </c>
      <c r="D3" s="12">
        <v>4002</v>
      </c>
      <c r="E3" s="13" t="s">
        <v>86</v>
      </c>
      <c r="G3" s="15" t="s">
        <v>125</v>
      </c>
    </row>
    <row r="4" spans="1:7">
      <c r="A4" s="2" t="s">
        <v>85</v>
      </c>
      <c r="B4" s="2" t="s">
        <v>84</v>
      </c>
      <c r="D4" s="12">
        <v>4010</v>
      </c>
      <c r="E4" s="13" t="s">
        <v>83</v>
      </c>
      <c r="G4" s="15" t="s">
        <v>104</v>
      </c>
    </row>
    <row r="5" spans="1:7">
      <c r="A5" s="2" t="s">
        <v>82</v>
      </c>
      <c r="B5" s="2" t="s">
        <v>81</v>
      </c>
      <c r="D5" s="12">
        <v>4020</v>
      </c>
      <c r="E5" s="13" t="s">
        <v>80</v>
      </c>
      <c r="G5" s="15" t="s">
        <v>120</v>
      </c>
    </row>
    <row r="6" spans="1:7">
      <c r="A6" s="2" t="s">
        <v>79</v>
      </c>
      <c r="B6" s="2" t="s">
        <v>78</v>
      </c>
      <c r="D6" s="12">
        <v>4100</v>
      </c>
      <c r="E6" s="13" t="s">
        <v>77</v>
      </c>
      <c r="G6" s="15"/>
    </row>
    <row r="7" spans="1:7">
      <c r="A7" s="2" t="s">
        <v>76</v>
      </c>
      <c r="B7" s="2" t="s">
        <v>75</v>
      </c>
      <c r="D7" s="12">
        <v>4200</v>
      </c>
      <c r="E7" s="13" t="s">
        <v>74</v>
      </c>
    </row>
    <row r="8" spans="1:7">
      <c r="A8" s="2" t="s">
        <v>73</v>
      </c>
      <c r="B8" s="2" t="s">
        <v>72</v>
      </c>
      <c r="D8" s="12">
        <v>5001</v>
      </c>
      <c r="E8" s="13" t="s">
        <v>71</v>
      </c>
    </row>
    <row r="9" spans="1:7">
      <c r="A9" s="2" t="s">
        <v>70</v>
      </c>
      <c r="B9" s="2" t="s">
        <v>69</v>
      </c>
      <c r="D9" s="12">
        <v>5002</v>
      </c>
      <c r="E9" s="13" t="s">
        <v>68</v>
      </c>
    </row>
    <row r="10" spans="1:7">
      <c r="A10" s="2" t="s">
        <v>67</v>
      </c>
      <c r="B10" s="2" t="s">
        <v>66</v>
      </c>
      <c r="D10" s="12">
        <v>5010</v>
      </c>
      <c r="E10" s="13" t="s">
        <v>65</v>
      </c>
    </row>
    <row r="11" spans="1:7">
      <c r="A11" s="2" t="s">
        <v>64</v>
      </c>
      <c r="B11" s="2" t="s">
        <v>63</v>
      </c>
      <c r="D11" s="12">
        <v>5020</v>
      </c>
      <c r="E11" s="13" t="s">
        <v>62</v>
      </c>
    </row>
    <row r="12" spans="1:7">
      <c r="A12" s="2" t="s">
        <v>61</v>
      </c>
      <c r="B12" s="2" t="s">
        <v>60</v>
      </c>
      <c r="D12" s="12">
        <v>5100</v>
      </c>
      <c r="E12" s="13" t="s">
        <v>59</v>
      </c>
    </row>
    <row r="13" spans="1:7">
      <c r="A13" s="2" t="s">
        <v>58</v>
      </c>
      <c r="B13" s="2" t="s">
        <v>57</v>
      </c>
      <c r="D13" s="12">
        <v>2005</v>
      </c>
      <c r="E13" s="13" t="s">
        <v>56</v>
      </c>
    </row>
    <row r="14" spans="1:7" ht="33">
      <c r="A14" s="2" t="s">
        <v>55</v>
      </c>
      <c r="B14" s="2" t="s">
        <v>54</v>
      </c>
      <c r="D14" s="12"/>
      <c r="E14" s="13" t="s">
        <v>101</v>
      </c>
    </row>
    <row r="15" spans="1:7">
      <c r="A15" s="2" t="s">
        <v>53</v>
      </c>
      <c r="B15" s="2" t="s">
        <v>52</v>
      </c>
    </row>
    <row r="16" spans="1:7">
      <c r="A16" s="2" t="s">
        <v>51</v>
      </c>
      <c r="B16" s="2" t="s">
        <v>50</v>
      </c>
    </row>
    <row r="17" spans="1:2">
      <c r="A17" s="2" t="s">
        <v>49</v>
      </c>
      <c r="B17" s="2" t="s">
        <v>48</v>
      </c>
    </row>
    <row r="18" spans="1:2">
      <c r="A18" s="2" t="s">
        <v>47</v>
      </c>
      <c r="B18" s="2" t="s">
        <v>46</v>
      </c>
    </row>
    <row r="19" spans="1:2">
      <c r="A19" s="2" t="s">
        <v>45</v>
      </c>
      <c r="B19" s="2" t="s">
        <v>44</v>
      </c>
    </row>
    <row r="20" spans="1:2">
      <c r="A20" s="2" t="s">
        <v>43</v>
      </c>
      <c r="B20" s="2" t="s">
        <v>42</v>
      </c>
    </row>
    <row r="21" spans="1:2">
      <c r="A21" s="2" t="s">
        <v>41</v>
      </c>
      <c r="B21" s="2" t="s">
        <v>40</v>
      </c>
    </row>
    <row r="22" spans="1:2">
      <c r="A22" s="2" t="s">
        <v>39</v>
      </c>
      <c r="B22" s="2" t="s">
        <v>38</v>
      </c>
    </row>
    <row r="23" spans="1:2">
      <c r="A23" s="2" t="s">
        <v>37</v>
      </c>
      <c r="B23" s="2" t="s">
        <v>36</v>
      </c>
    </row>
    <row r="24" spans="1:2">
      <c r="A24" s="2" t="s">
        <v>35</v>
      </c>
      <c r="B24" s="2" t="s">
        <v>34</v>
      </c>
    </row>
    <row r="25" spans="1:2">
      <c r="A25" s="2" t="s">
        <v>33</v>
      </c>
      <c r="B25" s="2" t="s">
        <v>32</v>
      </c>
    </row>
    <row r="26" spans="1:2">
      <c r="A26" s="2" t="s">
        <v>31</v>
      </c>
      <c r="B26" s="2" t="s">
        <v>30</v>
      </c>
    </row>
    <row r="27" spans="1:2">
      <c r="A27" s="2" t="s">
        <v>29</v>
      </c>
      <c r="B27" s="2" t="s">
        <v>28</v>
      </c>
    </row>
    <row r="28" spans="1:2">
      <c r="A28" s="2" t="s">
        <v>27</v>
      </c>
      <c r="B28" s="2" t="s">
        <v>26</v>
      </c>
    </row>
    <row r="29" spans="1:2">
      <c r="A29" s="2" t="s">
        <v>25</v>
      </c>
      <c r="B29" s="2" t="s">
        <v>24</v>
      </c>
    </row>
    <row r="30" spans="1:2">
      <c r="A30" s="2" t="s">
        <v>23</v>
      </c>
      <c r="B30" s="2" t="s">
        <v>22</v>
      </c>
    </row>
    <row r="31" spans="1:2">
      <c r="A31" s="2" t="s">
        <v>21</v>
      </c>
      <c r="B31" s="2" t="s">
        <v>20</v>
      </c>
    </row>
    <row r="32" spans="1:2">
      <c r="A32" s="2" t="s">
        <v>19</v>
      </c>
      <c r="B32" s="2" t="s">
        <v>18</v>
      </c>
    </row>
    <row r="33" spans="1:2">
      <c r="A33" s="2" t="s">
        <v>17</v>
      </c>
      <c r="B33" s="2" t="s">
        <v>16</v>
      </c>
    </row>
    <row r="34" spans="1:2">
      <c r="A34" s="2" t="s">
        <v>15</v>
      </c>
      <c r="B34" s="2" t="s">
        <v>14</v>
      </c>
    </row>
  </sheetData>
  <phoneticPr fontId="2" type="noConversion"/>
  <hyperlinks>
    <hyperlink ref="G1" r:id="rId1" xr:uid="{00000000-0004-0000-03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7"/>
    <pageSetUpPr fitToPage="1"/>
  </sheetPr>
  <dimension ref="A1:T25"/>
  <sheetViews>
    <sheetView zoomScaleNormal="100" workbookViewId="0">
      <selection activeCell="D2" sqref="D2"/>
    </sheetView>
  </sheetViews>
  <sheetFormatPr defaultColWidth="9" defaultRowHeight="16.5"/>
  <cols>
    <col min="1" max="1" width="23.25" style="3" bestFit="1" customWidth="1"/>
    <col min="2" max="2" width="12.75" style="3" customWidth="1"/>
    <col min="3" max="3" width="11.375" style="3" customWidth="1"/>
    <col min="4" max="4" width="11.875" style="3" customWidth="1"/>
    <col min="5" max="5" width="15.375" style="8" customWidth="1"/>
    <col min="6" max="6" width="16.875" style="8" customWidth="1"/>
    <col min="7" max="7" width="10.5" style="9" customWidth="1"/>
    <col min="8" max="8" width="13.5" style="8" customWidth="1"/>
    <col min="9" max="9" width="10.5" style="3" customWidth="1"/>
    <col min="10" max="10" width="9.125" style="3" customWidth="1"/>
    <col min="11" max="12" width="10.5" style="3" customWidth="1"/>
    <col min="13" max="13" width="33.25" style="8" customWidth="1"/>
    <col min="14" max="14" width="5" style="9" customWidth="1"/>
    <col min="15" max="15" width="3.75" style="9" bestFit="1" customWidth="1"/>
    <col min="16" max="16" width="4.875" style="9" customWidth="1"/>
    <col min="17" max="17" width="6.375" style="9" customWidth="1"/>
    <col min="18" max="18" width="7.375" style="9" customWidth="1"/>
    <col min="19" max="19" width="10.375" style="3" customWidth="1"/>
    <col min="20" max="20" width="12.5" style="3" customWidth="1"/>
    <col min="21" max="16384" width="9" style="3"/>
  </cols>
  <sheetData>
    <row r="1" spans="1:20" s="7" customFormat="1">
      <c r="A1" s="7" t="s">
        <v>106</v>
      </c>
      <c r="B1" s="4" t="s">
        <v>96</v>
      </c>
      <c r="C1" s="4" t="s">
        <v>0</v>
      </c>
      <c r="D1" s="4" t="s">
        <v>1</v>
      </c>
      <c r="E1" s="5" t="s">
        <v>2</v>
      </c>
      <c r="F1" s="4" t="s">
        <v>3</v>
      </c>
      <c r="G1" s="7" t="s">
        <v>107</v>
      </c>
      <c r="H1" s="4" t="s">
        <v>4</v>
      </c>
      <c r="I1" s="4" t="s">
        <v>5</v>
      </c>
      <c r="J1" s="11" t="s">
        <v>108</v>
      </c>
      <c r="K1" s="4" t="s">
        <v>105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6" t="s">
        <v>103</v>
      </c>
      <c r="T1" s="7" t="s">
        <v>111</v>
      </c>
    </row>
    <row r="2" spans="1:20">
      <c r="A2" s="3" t="str">
        <f>國立金門高級中學獎懲建議表!B5</f>
        <v>國立金門高級中學</v>
      </c>
      <c r="B2" s="10" t="e">
        <f>INDEX(#REF!,MATCH(彙整總表!C2,#REF!,0))</f>
        <v>#REF!</v>
      </c>
      <c r="C2" s="3">
        <f>國立金門高級中學獎懲建議表!E5</f>
        <v>0</v>
      </c>
      <c r="D2" s="3" t="e">
        <f>INDEX(#REF!,MATCH(彙整總表!A2,#REF!,0))</f>
        <v>#REF!</v>
      </c>
      <c r="E2" s="8" t="str">
        <f>LEFT(F2,50)</f>
        <v>0</v>
      </c>
      <c r="F2" s="8">
        <f>國立金門高級中學獎懲建議表!F5</f>
        <v>0</v>
      </c>
      <c r="G2" s="9">
        <f>國立金門高級中學獎懲建議表!G5</f>
        <v>0</v>
      </c>
      <c r="H2" s="8" t="e">
        <f>INDEX(獎懲類別額度!D:D,MATCH(彙整總表!G2,獎懲類別額度!E:E,0))</f>
        <v>#N/A</v>
      </c>
      <c r="J2" s="3" t="s">
        <v>110</v>
      </c>
      <c r="K2" s="3" t="str">
        <f>INDEX(獎懲類別,MATCH(彙整總表!J2,獎懲事由,0))</f>
        <v>A02</v>
      </c>
      <c r="M2" s="8" t="str">
        <f>國立金門高級中學獎懲建議表!H5</f>
        <v>公立高級中等以下學校教師成績考核辦法</v>
      </c>
      <c r="N2" s="9">
        <f>國立金門高級中學獎懲建議表!I5</f>
        <v>0</v>
      </c>
      <c r="O2" s="9">
        <f>國立金門高級中學獎懲建議表!J5</f>
        <v>0</v>
      </c>
      <c r="P2" s="9">
        <f>國立金門高級中學獎懲建議表!K5</f>
        <v>0</v>
      </c>
      <c r="Q2" s="9">
        <f>國立金門高級中學獎懲建議表!L4</f>
        <v>0</v>
      </c>
      <c r="R2" s="9">
        <f>國立金門高級中學獎懲建議表!M4</f>
        <v>0</v>
      </c>
      <c r="S2" s="1"/>
      <c r="T2" s="3" t="e">
        <f>國立金門高級中學獎懲建議表!#REF!</f>
        <v>#REF!</v>
      </c>
    </row>
    <row r="3" spans="1:20">
      <c r="A3" s="3" t="e">
        <f>國立金門高級中學獎懲建議表!#REF!</f>
        <v>#REF!</v>
      </c>
      <c r="B3" s="10" t="e">
        <f>INDEX(#REF!,MATCH(彙整總表!C3,#REF!,0))</f>
        <v>#REF!</v>
      </c>
      <c r="C3" s="3" t="e">
        <f>國立金門高級中學獎懲建議表!#REF!</f>
        <v>#REF!</v>
      </c>
      <c r="D3" s="3" t="e">
        <f>INDEX(#REF!,MATCH(彙整總表!A3,#REF!,0))</f>
        <v>#REF!</v>
      </c>
      <c r="E3" s="8" t="e">
        <f t="shared" ref="E3:E25" si="0">LEFT(F3,50)</f>
        <v>#REF!</v>
      </c>
      <c r="F3" s="8" t="e">
        <f>國立金門高級中學獎懲建議表!#REF!</f>
        <v>#REF!</v>
      </c>
      <c r="G3" s="9" t="e">
        <f>國立金門高級中學獎懲建議表!#REF!</f>
        <v>#REF!</v>
      </c>
      <c r="H3" s="8" t="e">
        <f>INDEX(獎懲類別額度!D:D,MATCH(彙整總表!G3,獎懲類別額度!E:E,0))</f>
        <v>#REF!</v>
      </c>
      <c r="J3" s="3" t="s">
        <v>110</v>
      </c>
      <c r="K3" s="3" t="str">
        <f>INDEX(獎懲類別,MATCH(彙整總表!J3,獎懲事由,0))</f>
        <v>A02</v>
      </c>
      <c r="M3" s="8" t="e">
        <f>國立金門高級中學獎懲建議表!#REF!</f>
        <v>#REF!</v>
      </c>
      <c r="N3" s="9" t="e">
        <f>國立金門高級中學獎懲建議表!#REF!</f>
        <v>#REF!</v>
      </c>
      <c r="O3" s="9" t="e">
        <f>國立金門高級中學獎懲建議表!#REF!</f>
        <v>#REF!</v>
      </c>
      <c r="P3" s="9" t="e">
        <f>國立金門高級中學獎懲建議表!#REF!</f>
        <v>#REF!</v>
      </c>
    </row>
    <row r="4" spans="1:20">
      <c r="A4" s="3" t="e">
        <f>國立金門高級中學獎懲建議表!#REF!</f>
        <v>#REF!</v>
      </c>
      <c r="B4" s="10" t="e">
        <f>INDEX(#REF!,MATCH(彙整總表!C4,#REF!,0))</f>
        <v>#REF!</v>
      </c>
      <c r="C4" s="3" t="e">
        <f>國立金門高級中學獎懲建議表!#REF!</f>
        <v>#REF!</v>
      </c>
      <c r="D4" s="3" t="e">
        <f>INDEX(#REF!,MATCH(彙整總表!A4,#REF!,0))</f>
        <v>#REF!</v>
      </c>
      <c r="E4" s="8" t="e">
        <f t="shared" si="0"/>
        <v>#REF!</v>
      </c>
      <c r="F4" s="8" t="e">
        <f>國立金門高級中學獎懲建議表!#REF!</f>
        <v>#REF!</v>
      </c>
      <c r="G4" s="9" t="e">
        <f>國立金門高級中學獎懲建議表!#REF!</f>
        <v>#REF!</v>
      </c>
      <c r="H4" s="8" t="e">
        <f>INDEX(獎懲類別額度!D:D,MATCH(彙整總表!G4,獎懲類別額度!E:E,0))</f>
        <v>#REF!</v>
      </c>
      <c r="J4" s="3" t="s">
        <v>110</v>
      </c>
      <c r="K4" s="3" t="str">
        <f>INDEX(獎懲類別,MATCH(彙整總表!J4,獎懲事由,0))</f>
        <v>A02</v>
      </c>
      <c r="M4" s="8" t="e">
        <f>國立金門高級中學獎懲建議表!#REF!</f>
        <v>#REF!</v>
      </c>
      <c r="N4" s="9" t="e">
        <f>國立金門高級中學獎懲建議表!#REF!</f>
        <v>#REF!</v>
      </c>
      <c r="O4" s="9" t="e">
        <f>國立金門高級中學獎懲建議表!#REF!</f>
        <v>#REF!</v>
      </c>
      <c r="P4" s="9" t="e">
        <f>國立金門高級中學獎懲建議表!#REF!</f>
        <v>#REF!</v>
      </c>
    </row>
    <row r="5" spans="1:20">
      <c r="A5" s="3" t="e">
        <f>國立金門高級中學獎懲建議表!#REF!</f>
        <v>#REF!</v>
      </c>
      <c r="B5" s="10" t="e">
        <f>INDEX(#REF!,MATCH(彙整總表!C5,#REF!,0))</f>
        <v>#REF!</v>
      </c>
      <c r="C5" s="3" t="e">
        <f>國立金門高級中學獎懲建議表!#REF!</f>
        <v>#REF!</v>
      </c>
      <c r="D5" s="3" t="e">
        <f>INDEX(#REF!,MATCH(彙整總表!A5,#REF!,0))</f>
        <v>#REF!</v>
      </c>
      <c r="E5" s="8" t="e">
        <f t="shared" si="0"/>
        <v>#REF!</v>
      </c>
      <c r="F5" s="8" t="e">
        <f>國立金門高級中學獎懲建議表!#REF!</f>
        <v>#REF!</v>
      </c>
      <c r="G5" s="9" t="e">
        <f>國立金門高級中學獎懲建議表!#REF!</f>
        <v>#REF!</v>
      </c>
      <c r="H5" s="8" t="e">
        <f>INDEX(獎懲類別額度!D:D,MATCH(彙整總表!G5,獎懲類別額度!E:E,0))</f>
        <v>#REF!</v>
      </c>
      <c r="J5" s="3" t="s">
        <v>110</v>
      </c>
      <c r="K5" s="3" t="str">
        <f>INDEX(獎懲類別,MATCH(彙整總表!J5,獎懲事由,0))</f>
        <v>A02</v>
      </c>
      <c r="M5" s="8" t="e">
        <f>國立金門高級中學獎懲建議表!#REF!</f>
        <v>#REF!</v>
      </c>
      <c r="N5" s="9" t="e">
        <f>國立金門高級中學獎懲建議表!#REF!</f>
        <v>#REF!</v>
      </c>
      <c r="O5" s="9" t="e">
        <f>國立金門高級中學獎懲建議表!#REF!</f>
        <v>#REF!</v>
      </c>
      <c r="P5" s="9" t="e">
        <f>國立金門高級中學獎懲建議表!#REF!</f>
        <v>#REF!</v>
      </c>
    </row>
    <row r="6" spans="1:20">
      <c r="A6" s="3" t="e">
        <f>國立金門高級中學獎懲建議表!#REF!</f>
        <v>#REF!</v>
      </c>
      <c r="B6" s="10" t="e">
        <f>INDEX(#REF!,MATCH(彙整總表!C6,#REF!,0))</f>
        <v>#REF!</v>
      </c>
      <c r="C6" s="3" t="e">
        <f>國立金門高級中學獎懲建議表!#REF!</f>
        <v>#REF!</v>
      </c>
      <c r="D6" s="3" t="e">
        <f>INDEX(#REF!,MATCH(彙整總表!A6,#REF!,0))</f>
        <v>#REF!</v>
      </c>
      <c r="E6" s="8" t="e">
        <f t="shared" si="0"/>
        <v>#REF!</v>
      </c>
      <c r="F6" s="8" t="e">
        <f>國立金門高級中學獎懲建議表!#REF!</f>
        <v>#REF!</v>
      </c>
      <c r="G6" s="9" t="e">
        <f>國立金門高級中學獎懲建議表!#REF!</f>
        <v>#REF!</v>
      </c>
      <c r="H6" s="8" t="e">
        <f>INDEX(獎懲類別額度!D:D,MATCH(彙整總表!G6,獎懲類別額度!E:E,0))</f>
        <v>#REF!</v>
      </c>
      <c r="J6" s="3" t="s">
        <v>110</v>
      </c>
      <c r="K6" s="3" t="str">
        <f>INDEX(獎懲類別,MATCH(彙整總表!J6,獎懲事由,0))</f>
        <v>A02</v>
      </c>
      <c r="M6" s="8" t="e">
        <f>國立金門高級中學獎懲建議表!#REF!</f>
        <v>#REF!</v>
      </c>
      <c r="N6" s="9" t="e">
        <f>國立金門高級中學獎懲建議表!#REF!</f>
        <v>#REF!</v>
      </c>
      <c r="O6" s="9" t="e">
        <f>國立金門高級中學獎懲建議表!#REF!</f>
        <v>#REF!</v>
      </c>
      <c r="P6" s="9" t="e">
        <f>國立金門高級中學獎懲建議表!#REF!</f>
        <v>#REF!</v>
      </c>
    </row>
    <row r="7" spans="1:20">
      <c r="A7" s="3" t="e">
        <f>國立金門高級中學獎懲建議表!#REF!</f>
        <v>#REF!</v>
      </c>
      <c r="B7" s="10" t="e">
        <f>INDEX(#REF!,MATCH(彙整總表!C7,#REF!,0))</f>
        <v>#REF!</v>
      </c>
      <c r="C7" s="3" t="e">
        <f>國立金門高級中學獎懲建議表!#REF!</f>
        <v>#REF!</v>
      </c>
      <c r="D7" s="3" t="e">
        <f>INDEX(#REF!,MATCH(彙整總表!A7,#REF!,0))</f>
        <v>#REF!</v>
      </c>
      <c r="E7" s="8" t="e">
        <f t="shared" si="0"/>
        <v>#REF!</v>
      </c>
      <c r="F7" s="8" t="e">
        <f>國立金門高級中學獎懲建議表!#REF!</f>
        <v>#REF!</v>
      </c>
      <c r="G7" s="9" t="e">
        <f>國立金門高級中學獎懲建議表!#REF!</f>
        <v>#REF!</v>
      </c>
      <c r="H7" s="8" t="e">
        <f>INDEX(獎懲類別額度!D:D,MATCH(彙整總表!G7,獎懲類別額度!E:E,0))</f>
        <v>#REF!</v>
      </c>
      <c r="J7" s="3" t="s">
        <v>110</v>
      </c>
      <c r="K7" s="3" t="str">
        <f>INDEX(獎懲類別,MATCH(彙整總表!J7,獎懲事由,0))</f>
        <v>A02</v>
      </c>
      <c r="M7" s="8" t="e">
        <f>國立金門高級中學獎懲建議表!#REF!</f>
        <v>#REF!</v>
      </c>
      <c r="N7" s="9" t="e">
        <f>國立金門高級中學獎懲建議表!#REF!</f>
        <v>#REF!</v>
      </c>
    </row>
    <row r="8" spans="1:20">
      <c r="A8" s="3" t="e">
        <f>國立金門高級中學獎懲建議表!#REF!</f>
        <v>#REF!</v>
      </c>
      <c r="B8" s="10" t="e">
        <f>INDEX(#REF!,MATCH(彙整總表!C8,#REF!,0))</f>
        <v>#REF!</v>
      </c>
      <c r="C8" s="3" t="e">
        <f>國立金門高級中學獎懲建議表!#REF!</f>
        <v>#REF!</v>
      </c>
      <c r="D8" s="3" t="e">
        <f>INDEX(#REF!,MATCH(彙整總表!A8,#REF!,0))</f>
        <v>#REF!</v>
      </c>
      <c r="E8" s="8" t="e">
        <f t="shared" si="0"/>
        <v>#REF!</v>
      </c>
      <c r="F8" s="8" t="e">
        <f>國立金門高級中學獎懲建議表!#REF!</f>
        <v>#REF!</v>
      </c>
      <c r="G8" s="9" t="e">
        <f>國立金門高級中學獎懲建議表!#REF!</f>
        <v>#REF!</v>
      </c>
      <c r="H8" s="8" t="e">
        <f>INDEX(獎懲類別額度!D:D,MATCH(彙整總表!G8,獎懲類別額度!E:E,0))</f>
        <v>#REF!</v>
      </c>
      <c r="J8" s="3" t="s">
        <v>110</v>
      </c>
      <c r="K8" s="3" t="str">
        <f>INDEX(獎懲類別,MATCH(彙整總表!J8,獎懲事由,0))</f>
        <v>A02</v>
      </c>
      <c r="M8" s="8" t="e">
        <f>國立金門高級中學獎懲建議表!#REF!</f>
        <v>#REF!</v>
      </c>
      <c r="N8" s="9" t="e">
        <f>國立金門高級中學獎懲建議表!#REF!</f>
        <v>#REF!</v>
      </c>
    </row>
    <row r="9" spans="1:20">
      <c r="A9" s="3" t="e">
        <f>國立金門高級中學獎懲建議表!#REF!</f>
        <v>#REF!</v>
      </c>
      <c r="B9" s="10" t="e">
        <f>INDEX(#REF!,MATCH(彙整總表!C9,#REF!,0))</f>
        <v>#REF!</v>
      </c>
      <c r="C9" s="3" t="e">
        <f>國立金門高級中學獎懲建議表!#REF!</f>
        <v>#REF!</v>
      </c>
      <c r="D9" s="3" t="e">
        <f>INDEX(#REF!,MATCH(彙整總表!A9,#REF!,0))</f>
        <v>#REF!</v>
      </c>
      <c r="E9" s="8" t="e">
        <f t="shared" si="0"/>
        <v>#REF!</v>
      </c>
      <c r="F9" s="8" t="e">
        <f>國立金門高級中學獎懲建議表!#REF!</f>
        <v>#REF!</v>
      </c>
      <c r="G9" s="9" t="e">
        <f>國立金門高級中學獎懲建議表!#REF!</f>
        <v>#REF!</v>
      </c>
      <c r="H9" s="8" t="e">
        <f>INDEX(獎懲類別額度!D:D,MATCH(彙整總表!G9,獎懲類別額度!E:E,0))</f>
        <v>#REF!</v>
      </c>
      <c r="J9" s="3" t="s">
        <v>110</v>
      </c>
      <c r="K9" s="3" t="str">
        <f>INDEX(獎懲類別,MATCH(彙整總表!J9,獎懲事由,0))</f>
        <v>A02</v>
      </c>
      <c r="M9" s="8" t="e">
        <f>國立金門高級中學獎懲建議表!#REF!</f>
        <v>#REF!</v>
      </c>
      <c r="N9" s="9" t="e">
        <f>國立金門高級中學獎懲建議表!#REF!</f>
        <v>#REF!</v>
      </c>
    </row>
    <row r="10" spans="1:20">
      <c r="A10" s="3" t="e">
        <f>國立金門高級中學獎懲建議表!#REF!</f>
        <v>#REF!</v>
      </c>
      <c r="B10" s="10" t="e">
        <f>INDEX(#REF!,MATCH(彙整總表!C10,#REF!,0))</f>
        <v>#REF!</v>
      </c>
      <c r="C10" s="3" t="e">
        <f>國立金門高級中學獎懲建議表!#REF!</f>
        <v>#REF!</v>
      </c>
      <c r="D10" s="3" t="e">
        <f>INDEX(#REF!,MATCH(彙整總表!A10,#REF!,0))</f>
        <v>#REF!</v>
      </c>
      <c r="E10" s="8" t="e">
        <f t="shared" si="0"/>
        <v>#REF!</v>
      </c>
      <c r="F10" s="8" t="e">
        <f>國立金門高級中學獎懲建議表!#REF!</f>
        <v>#REF!</v>
      </c>
      <c r="G10" s="9" t="e">
        <f>國立金門高級中學獎懲建議表!#REF!</f>
        <v>#REF!</v>
      </c>
      <c r="H10" s="8" t="e">
        <f>INDEX(獎懲類別額度!D:D,MATCH(彙整總表!G10,獎懲類別額度!E:E,0))</f>
        <v>#REF!</v>
      </c>
      <c r="J10" s="3" t="s">
        <v>110</v>
      </c>
      <c r="K10" s="3" t="str">
        <f>INDEX(獎懲類別,MATCH(彙整總表!J10,獎懲事由,0))</f>
        <v>A02</v>
      </c>
      <c r="M10" s="8" t="e">
        <f>國立金門高級中學獎懲建議表!#REF!</f>
        <v>#REF!</v>
      </c>
      <c r="N10" s="9" t="e">
        <f>國立金門高級中學獎懲建議表!#REF!</f>
        <v>#REF!</v>
      </c>
    </row>
    <row r="11" spans="1:20">
      <c r="A11" s="3" t="e">
        <f>國立金門高級中學獎懲建議表!#REF!</f>
        <v>#REF!</v>
      </c>
      <c r="B11" s="10" t="e">
        <f>INDEX(#REF!,MATCH(彙整總表!C11,#REF!,0))</f>
        <v>#REF!</v>
      </c>
      <c r="C11" s="3" t="e">
        <f>國立金門高級中學獎懲建議表!#REF!</f>
        <v>#REF!</v>
      </c>
      <c r="D11" s="3" t="e">
        <f>INDEX(#REF!,MATCH(彙整總表!A11,#REF!,0))</f>
        <v>#REF!</v>
      </c>
      <c r="E11" s="8" t="e">
        <f t="shared" si="0"/>
        <v>#REF!</v>
      </c>
      <c r="F11" s="8" t="e">
        <f>國立金門高級中學獎懲建議表!#REF!</f>
        <v>#REF!</v>
      </c>
      <c r="G11" s="9" t="e">
        <f>國立金門高級中學獎懲建議表!#REF!</f>
        <v>#REF!</v>
      </c>
      <c r="H11" s="8" t="e">
        <f>INDEX(獎懲類別額度!D:D,MATCH(彙整總表!G11,獎懲類別額度!E:E,0))</f>
        <v>#REF!</v>
      </c>
      <c r="J11" s="3" t="s">
        <v>110</v>
      </c>
      <c r="K11" s="3" t="str">
        <f>INDEX(獎懲類別,MATCH(彙整總表!J11,獎懲事由,0))</f>
        <v>A02</v>
      </c>
      <c r="M11" s="8" t="e">
        <f>國立金門高級中學獎懲建議表!#REF!</f>
        <v>#REF!</v>
      </c>
      <c r="N11" s="9" t="e">
        <f>國立金門高級中學獎懲建議表!#REF!</f>
        <v>#REF!</v>
      </c>
    </row>
    <row r="12" spans="1:20">
      <c r="A12" s="3" t="e">
        <f>國立金門高級中學獎懲建議表!#REF!</f>
        <v>#REF!</v>
      </c>
      <c r="B12" s="10" t="e">
        <f>INDEX(#REF!,MATCH(彙整總表!C12,#REF!,0))</f>
        <v>#REF!</v>
      </c>
      <c r="C12" s="3" t="e">
        <f>國立金門高級中學獎懲建議表!#REF!</f>
        <v>#REF!</v>
      </c>
      <c r="D12" s="3" t="e">
        <f>INDEX(#REF!,MATCH(彙整總表!A12,#REF!,0))</f>
        <v>#REF!</v>
      </c>
      <c r="E12" s="8" t="e">
        <f t="shared" si="0"/>
        <v>#REF!</v>
      </c>
      <c r="F12" s="8" t="e">
        <f>國立金門高級中學獎懲建議表!#REF!</f>
        <v>#REF!</v>
      </c>
      <c r="G12" s="9" t="e">
        <f>國立金門高級中學獎懲建議表!#REF!</f>
        <v>#REF!</v>
      </c>
      <c r="H12" s="8" t="e">
        <f>INDEX(獎懲類別額度!D:D,MATCH(彙整總表!G12,獎懲類別額度!E:E,0))</f>
        <v>#REF!</v>
      </c>
      <c r="J12" s="3" t="s">
        <v>110</v>
      </c>
      <c r="K12" s="3" t="str">
        <f>INDEX(獎懲類別,MATCH(彙整總表!J12,獎懲事由,0))</f>
        <v>A02</v>
      </c>
      <c r="M12" s="8" t="e">
        <f>國立金門高級中學獎懲建議表!#REF!</f>
        <v>#REF!</v>
      </c>
      <c r="N12" s="9" t="e">
        <f>國立金門高級中學獎懲建議表!#REF!</f>
        <v>#REF!</v>
      </c>
    </row>
    <row r="13" spans="1:20">
      <c r="A13" s="3" t="e">
        <f>國立金門高級中學獎懲建議表!#REF!</f>
        <v>#REF!</v>
      </c>
      <c r="B13" s="10" t="e">
        <f>INDEX(#REF!,MATCH(彙整總表!C13,#REF!,0))</f>
        <v>#REF!</v>
      </c>
      <c r="C13" s="3" t="e">
        <f>國立金門高級中學獎懲建議表!#REF!</f>
        <v>#REF!</v>
      </c>
      <c r="D13" s="3" t="e">
        <f>INDEX(#REF!,MATCH(彙整總表!A13,#REF!,0))</f>
        <v>#REF!</v>
      </c>
      <c r="E13" s="8" t="e">
        <f t="shared" si="0"/>
        <v>#REF!</v>
      </c>
      <c r="F13" s="8" t="e">
        <f>國立金門高級中學獎懲建議表!#REF!</f>
        <v>#REF!</v>
      </c>
      <c r="G13" s="9" t="e">
        <f>國立金門高級中學獎懲建議表!#REF!</f>
        <v>#REF!</v>
      </c>
      <c r="H13" s="8" t="e">
        <f>INDEX(獎懲類別額度!D:D,MATCH(彙整總表!G13,獎懲類別額度!E:E,0))</f>
        <v>#REF!</v>
      </c>
      <c r="J13" s="3" t="s">
        <v>110</v>
      </c>
      <c r="K13" s="3" t="str">
        <f>INDEX(獎懲類別,MATCH(彙整總表!J13,獎懲事由,0))</f>
        <v>A02</v>
      </c>
      <c r="M13" s="8" t="e">
        <f>國立金門高級中學獎懲建議表!#REF!</f>
        <v>#REF!</v>
      </c>
      <c r="N13" s="9" t="e">
        <f>國立金門高級中學獎懲建議表!#REF!</f>
        <v>#REF!</v>
      </c>
    </row>
    <row r="14" spans="1:20">
      <c r="A14" s="3" t="e">
        <f>國立金門高級中學獎懲建議表!#REF!</f>
        <v>#REF!</v>
      </c>
      <c r="B14" s="10" t="e">
        <f>INDEX(#REF!,MATCH(彙整總表!C14,#REF!,0))</f>
        <v>#REF!</v>
      </c>
      <c r="C14" s="3" t="e">
        <f>國立金門高級中學獎懲建議表!#REF!</f>
        <v>#REF!</v>
      </c>
      <c r="D14" s="3" t="e">
        <f>INDEX(#REF!,MATCH(彙整總表!A14,#REF!,0))</f>
        <v>#REF!</v>
      </c>
      <c r="E14" s="8" t="e">
        <f t="shared" si="0"/>
        <v>#REF!</v>
      </c>
      <c r="F14" s="8" t="e">
        <f>國立金門高級中學獎懲建議表!#REF!</f>
        <v>#REF!</v>
      </c>
      <c r="G14" s="9" t="e">
        <f>國立金門高級中學獎懲建議表!#REF!</f>
        <v>#REF!</v>
      </c>
      <c r="H14" s="8" t="e">
        <f>INDEX(獎懲類別額度!D:D,MATCH(彙整總表!G14,獎懲類別額度!E:E,0))</f>
        <v>#REF!</v>
      </c>
      <c r="J14" s="3" t="s">
        <v>110</v>
      </c>
      <c r="K14" s="3" t="str">
        <f>INDEX(獎懲類別,MATCH(彙整總表!J14,獎懲事由,0))</f>
        <v>A02</v>
      </c>
      <c r="M14" s="8" t="e">
        <f>國立金門高級中學獎懲建議表!#REF!</f>
        <v>#REF!</v>
      </c>
      <c r="N14" s="9" t="e">
        <f>國立金門高級中學獎懲建議表!#REF!</f>
        <v>#REF!</v>
      </c>
    </row>
    <row r="15" spans="1:20">
      <c r="A15" s="3" t="e">
        <f>國立金門高級中學獎懲建議表!#REF!</f>
        <v>#REF!</v>
      </c>
      <c r="B15" s="10" t="e">
        <f>INDEX(#REF!,MATCH(彙整總表!C15,#REF!,0))</f>
        <v>#REF!</v>
      </c>
      <c r="C15" s="3" t="e">
        <f>國立金門高級中學獎懲建議表!#REF!</f>
        <v>#REF!</v>
      </c>
      <c r="D15" s="3" t="e">
        <f>INDEX(#REF!,MATCH(彙整總表!A15,#REF!,0))</f>
        <v>#REF!</v>
      </c>
      <c r="E15" s="8" t="e">
        <f t="shared" si="0"/>
        <v>#REF!</v>
      </c>
      <c r="F15" s="8" t="e">
        <f>國立金門高級中學獎懲建議表!#REF!</f>
        <v>#REF!</v>
      </c>
      <c r="G15" s="9" t="e">
        <f>國立金門高級中學獎懲建議表!#REF!</f>
        <v>#REF!</v>
      </c>
      <c r="H15" s="8" t="e">
        <f>INDEX(獎懲類別額度!D:D,MATCH(彙整總表!G15,獎懲類別額度!E:E,0))</f>
        <v>#REF!</v>
      </c>
      <c r="J15" s="3" t="s">
        <v>110</v>
      </c>
      <c r="K15" s="3" t="str">
        <f>INDEX(獎懲類別,MATCH(彙整總表!J15,獎懲事由,0))</f>
        <v>A02</v>
      </c>
      <c r="M15" s="8" t="e">
        <f>國立金門高級中學獎懲建議表!#REF!</f>
        <v>#REF!</v>
      </c>
      <c r="N15" s="9" t="e">
        <f>國立金門高級中學獎懲建議表!#REF!</f>
        <v>#REF!</v>
      </c>
    </row>
    <row r="16" spans="1:20">
      <c r="A16" s="3" t="e">
        <f>國立金門高級中學獎懲建議表!#REF!</f>
        <v>#REF!</v>
      </c>
      <c r="B16" s="10" t="e">
        <f>INDEX(#REF!,MATCH(彙整總表!C16,#REF!,0))</f>
        <v>#REF!</v>
      </c>
      <c r="C16" s="3" t="e">
        <f>國立金門高級中學獎懲建議表!#REF!</f>
        <v>#REF!</v>
      </c>
      <c r="D16" s="3" t="e">
        <f>INDEX(#REF!,MATCH(彙整總表!A16,#REF!,0))</f>
        <v>#REF!</v>
      </c>
      <c r="E16" s="8" t="e">
        <f t="shared" si="0"/>
        <v>#REF!</v>
      </c>
      <c r="F16" s="8" t="e">
        <f>國立金門高級中學獎懲建議表!#REF!</f>
        <v>#REF!</v>
      </c>
      <c r="G16" s="9" t="e">
        <f>國立金門高級中學獎懲建議表!#REF!</f>
        <v>#REF!</v>
      </c>
      <c r="H16" s="8" t="e">
        <f>INDEX(獎懲類別額度!D:D,MATCH(彙整總表!G16,獎懲類別額度!E:E,0))</f>
        <v>#REF!</v>
      </c>
      <c r="J16" s="3" t="s">
        <v>110</v>
      </c>
      <c r="K16" s="3" t="str">
        <f>INDEX(獎懲類別,MATCH(彙整總表!J16,獎懲事由,0))</f>
        <v>A02</v>
      </c>
      <c r="M16" s="8" t="e">
        <f>國立金門高級中學獎懲建議表!#REF!</f>
        <v>#REF!</v>
      </c>
      <c r="N16" s="9" t="e">
        <f>國立金門高級中學獎懲建議表!#REF!</f>
        <v>#REF!</v>
      </c>
    </row>
    <row r="17" spans="1:14">
      <c r="A17" s="3" t="e">
        <f>國立金門高級中學獎懲建議表!#REF!</f>
        <v>#REF!</v>
      </c>
      <c r="B17" s="10" t="e">
        <f>INDEX(#REF!,MATCH(彙整總表!C17,#REF!,0))</f>
        <v>#REF!</v>
      </c>
      <c r="C17" s="3" t="e">
        <f>國立金門高級中學獎懲建議表!#REF!</f>
        <v>#REF!</v>
      </c>
      <c r="D17" s="3" t="e">
        <f>INDEX(#REF!,MATCH(彙整總表!A17,#REF!,0))</f>
        <v>#REF!</v>
      </c>
      <c r="E17" s="8" t="e">
        <f t="shared" si="0"/>
        <v>#REF!</v>
      </c>
      <c r="F17" s="8" t="e">
        <f>國立金門高級中學獎懲建議表!#REF!</f>
        <v>#REF!</v>
      </c>
      <c r="G17" s="9" t="e">
        <f>國立金門高級中學獎懲建議表!#REF!</f>
        <v>#REF!</v>
      </c>
      <c r="H17" s="8" t="e">
        <f>INDEX(獎懲類別額度!D:D,MATCH(彙整總表!G17,獎懲類別額度!E:E,0))</f>
        <v>#REF!</v>
      </c>
      <c r="J17" s="3" t="s">
        <v>110</v>
      </c>
      <c r="K17" s="3" t="str">
        <f>INDEX(獎懲類別,MATCH(彙整總表!J17,獎懲事由,0))</f>
        <v>A02</v>
      </c>
      <c r="M17" s="8" t="e">
        <f>國立金門高級中學獎懲建議表!#REF!</f>
        <v>#REF!</v>
      </c>
      <c r="N17" s="9" t="e">
        <f>國立金門高級中學獎懲建議表!#REF!</f>
        <v>#REF!</v>
      </c>
    </row>
    <row r="18" spans="1:14">
      <c r="A18" s="3" t="e">
        <f>國立金門高級中學獎懲建議表!#REF!</f>
        <v>#REF!</v>
      </c>
      <c r="B18" s="10" t="e">
        <f>INDEX(#REF!,MATCH(彙整總表!C18,#REF!,0))</f>
        <v>#REF!</v>
      </c>
      <c r="C18" s="3" t="e">
        <f>國立金門高級中學獎懲建議表!#REF!</f>
        <v>#REF!</v>
      </c>
      <c r="D18" s="3" t="e">
        <f>INDEX(#REF!,MATCH(彙整總表!A18,#REF!,0))</f>
        <v>#REF!</v>
      </c>
      <c r="E18" s="8" t="e">
        <f t="shared" si="0"/>
        <v>#REF!</v>
      </c>
      <c r="F18" s="8" t="e">
        <f>國立金門高級中學獎懲建議表!#REF!</f>
        <v>#REF!</v>
      </c>
      <c r="G18" s="9" t="e">
        <f>國立金門高級中學獎懲建議表!#REF!</f>
        <v>#REF!</v>
      </c>
      <c r="H18" s="8" t="e">
        <f>INDEX(獎懲類別額度!D:D,MATCH(彙整總表!G18,獎懲類別額度!E:E,0))</f>
        <v>#REF!</v>
      </c>
      <c r="J18" s="3" t="s">
        <v>110</v>
      </c>
      <c r="K18" s="3" t="str">
        <f>INDEX(獎懲類別,MATCH(彙整總表!J18,獎懲事由,0))</f>
        <v>A02</v>
      </c>
      <c r="M18" s="8" t="e">
        <f>國立金門高級中學獎懲建議表!#REF!</f>
        <v>#REF!</v>
      </c>
      <c r="N18" s="9" t="e">
        <f>國立金門高級中學獎懲建議表!#REF!</f>
        <v>#REF!</v>
      </c>
    </row>
    <row r="19" spans="1:14">
      <c r="A19" s="3" t="e">
        <f>國立金門高級中學獎懲建議表!#REF!</f>
        <v>#REF!</v>
      </c>
      <c r="B19" s="10" t="e">
        <f>INDEX(#REF!,MATCH(彙整總表!C19,#REF!,0))</f>
        <v>#REF!</v>
      </c>
      <c r="C19" s="3" t="e">
        <f>國立金門高級中學獎懲建議表!#REF!</f>
        <v>#REF!</v>
      </c>
      <c r="D19" s="3" t="e">
        <f>INDEX(#REF!,MATCH(彙整總表!A19,#REF!,0))</f>
        <v>#REF!</v>
      </c>
      <c r="E19" s="8" t="e">
        <f t="shared" si="0"/>
        <v>#REF!</v>
      </c>
      <c r="F19" s="8" t="e">
        <f>國立金門高級中學獎懲建議表!#REF!</f>
        <v>#REF!</v>
      </c>
      <c r="G19" s="9" t="e">
        <f>國立金門高級中學獎懲建議表!#REF!</f>
        <v>#REF!</v>
      </c>
      <c r="H19" s="8" t="e">
        <f>INDEX(獎懲類別額度!D:D,MATCH(彙整總表!G19,獎懲類別額度!E:E,0))</f>
        <v>#REF!</v>
      </c>
      <c r="J19" s="3" t="s">
        <v>110</v>
      </c>
      <c r="K19" s="3" t="str">
        <f>INDEX(獎懲類別,MATCH(彙整總表!J19,獎懲事由,0))</f>
        <v>A02</v>
      </c>
      <c r="M19" s="8" t="e">
        <f>國立金門高級中學獎懲建議表!#REF!</f>
        <v>#REF!</v>
      </c>
      <c r="N19" s="9" t="e">
        <f>國立金門高級中學獎懲建議表!#REF!</f>
        <v>#REF!</v>
      </c>
    </row>
    <row r="20" spans="1:14">
      <c r="A20" s="3" t="e">
        <f>國立金門高級中學獎懲建議表!#REF!</f>
        <v>#REF!</v>
      </c>
      <c r="B20" s="10" t="e">
        <f>INDEX(#REF!,MATCH(彙整總表!C20,#REF!,0))</f>
        <v>#REF!</v>
      </c>
      <c r="C20" s="3" t="e">
        <f>國立金門高級中學獎懲建議表!#REF!</f>
        <v>#REF!</v>
      </c>
      <c r="D20" s="3" t="e">
        <f>INDEX(#REF!,MATCH(彙整總表!A20,#REF!,0))</f>
        <v>#REF!</v>
      </c>
      <c r="E20" s="8" t="e">
        <f t="shared" si="0"/>
        <v>#REF!</v>
      </c>
      <c r="F20" s="8" t="e">
        <f>國立金門高級中學獎懲建議表!#REF!</f>
        <v>#REF!</v>
      </c>
      <c r="G20" s="9" t="e">
        <f>國立金門高級中學獎懲建議表!#REF!</f>
        <v>#REF!</v>
      </c>
      <c r="H20" s="8" t="e">
        <f>INDEX(獎懲類別額度!D:D,MATCH(彙整總表!G20,獎懲類別額度!E:E,0))</f>
        <v>#REF!</v>
      </c>
      <c r="J20" s="3" t="s">
        <v>110</v>
      </c>
      <c r="K20" s="3" t="str">
        <f>INDEX(獎懲類別,MATCH(彙整總表!J20,獎懲事由,0))</f>
        <v>A02</v>
      </c>
      <c r="M20" s="8" t="e">
        <f>國立金門高級中學獎懲建議表!#REF!</f>
        <v>#REF!</v>
      </c>
      <c r="N20" s="9" t="e">
        <f>國立金門高級中學獎懲建議表!#REF!</f>
        <v>#REF!</v>
      </c>
    </row>
    <row r="21" spans="1:14">
      <c r="A21" s="3" t="e">
        <f>國立金門高級中學獎懲建議表!#REF!</f>
        <v>#REF!</v>
      </c>
      <c r="B21" s="10" t="e">
        <f>INDEX(#REF!,MATCH(彙整總表!C21,#REF!,0))</f>
        <v>#REF!</v>
      </c>
      <c r="C21" s="3" t="e">
        <f>國立金門高級中學獎懲建議表!#REF!</f>
        <v>#REF!</v>
      </c>
      <c r="D21" s="3" t="e">
        <f>INDEX(#REF!,MATCH(彙整總表!A21,#REF!,0))</f>
        <v>#REF!</v>
      </c>
      <c r="E21" s="8" t="e">
        <f t="shared" si="0"/>
        <v>#REF!</v>
      </c>
      <c r="F21" s="8" t="e">
        <f>國立金門高級中學獎懲建議表!#REF!</f>
        <v>#REF!</v>
      </c>
      <c r="G21" s="9" t="e">
        <f>國立金門高級中學獎懲建議表!#REF!</f>
        <v>#REF!</v>
      </c>
      <c r="H21" s="8" t="e">
        <f>INDEX(獎懲類別額度!D:D,MATCH(彙整總表!G21,獎懲類別額度!E:E,0))</f>
        <v>#REF!</v>
      </c>
      <c r="J21" s="3" t="s">
        <v>110</v>
      </c>
      <c r="K21" s="3" t="str">
        <f>INDEX(獎懲類別,MATCH(彙整總表!J21,獎懲事由,0))</f>
        <v>A02</v>
      </c>
      <c r="M21" s="8" t="e">
        <f>國立金門高級中學獎懲建議表!#REF!</f>
        <v>#REF!</v>
      </c>
      <c r="N21" s="9" t="e">
        <f>國立金門高級中學獎懲建議表!#REF!</f>
        <v>#REF!</v>
      </c>
    </row>
    <row r="22" spans="1:14">
      <c r="A22" s="3" t="e">
        <f>國立金門高級中學獎懲建議表!#REF!</f>
        <v>#REF!</v>
      </c>
      <c r="B22" s="10" t="e">
        <f>INDEX(#REF!,MATCH(彙整總表!C22,#REF!,0))</f>
        <v>#REF!</v>
      </c>
      <c r="C22" s="3" t="e">
        <f>國立金門高級中學獎懲建議表!#REF!</f>
        <v>#REF!</v>
      </c>
      <c r="D22" s="3" t="e">
        <f>INDEX(#REF!,MATCH(彙整總表!A22,#REF!,0))</f>
        <v>#REF!</v>
      </c>
      <c r="E22" s="8" t="e">
        <f t="shared" si="0"/>
        <v>#REF!</v>
      </c>
      <c r="F22" s="8" t="e">
        <f>國立金門高級中學獎懲建議表!#REF!</f>
        <v>#REF!</v>
      </c>
      <c r="G22" s="9" t="e">
        <f>國立金門高級中學獎懲建議表!#REF!</f>
        <v>#REF!</v>
      </c>
      <c r="H22" s="8" t="e">
        <f>INDEX(獎懲類別額度!D:D,MATCH(彙整總表!G22,獎懲類別額度!E:E,0))</f>
        <v>#REF!</v>
      </c>
      <c r="J22" s="3" t="s">
        <v>110</v>
      </c>
      <c r="K22" s="3" t="str">
        <f>INDEX(獎懲類別,MATCH(彙整總表!J22,獎懲事由,0))</f>
        <v>A02</v>
      </c>
      <c r="M22" s="8" t="e">
        <f>國立金門高級中學獎懲建議表!#REF!</f>
        <v>#REF!</v>
      </c>
      <c r="N22" s="9" t="e">
        <f>國立金門高級中學獎懲建議表!#REF!</f>
        <v>#REF!</v>
      </c>
    </row>
    <row r="23" spans="1:14">
      <c r="A23" s="3" t="e">
        <f>國立金門高級中學獎懲建議表!#REF!</f>
        <v>#REF!</v>
      </c>
      <c r="B23" s="10" t="e">
        <f>INDEX(#REF!,MATCH(彙整總表!C23,#REF!,0))</f>
        <v>#REF!</v>
      </c>
      <c r="C23" s="3" t="e">
        <f>國立金門高級中學獎懲建議表!#REF!</f>
        <v>#REF!</v>
      </c>
      <c r="D23" s="3" t="e">
        <f>INDEX(#REF!,MATCH(彙整總表!A23,#REF!,0))</f>
        <v>#REF!</v>
      </c>
      <c r="E23" s="8" t="e">
        <f t="shared" si="0"/>
        <v>#REF!</v>
      </c>
      <c r="F23" s="8" t="e">
        <f>國立金門高級中學獎懲建議表!#REF!</f>
        <v>#REF!</v>
      </c>
      <c r="G23" s="9" t="e">
        <f>國立金門高級中學獎懲建議表!#REF!</f>
        <v>#REF!</v>
      </c>
      <c r="H23" s="8" t="e">
        <f>INDEX(獎懲類別額度!D:D,MATCH(彙整總表!G23,獎懲類別額度!E:E,0))</f>
        <v>#REF!</v>
      </c>
      <c r="J23" s="3" t="s">
        <v>110</v>
      </c>
      <c r="K23" s="3" t="str">
        <f>INDEX(獎懲類別,MATCH(彙整總表!J23,獎懲事由,0))</f>
        <v>A02</v>
      </c>
      <c r="M23" s="8" t="e">
        <f>國立金門高級中學獎懲建議表!#REF!</f>
        <v>#REF!</v>
      </c>
      <c r="N23" s="9" t="e">
        <f>國立金門高級中學獎懲建議表!#REF!</f>
        <v>#REF!</v>
      </c>
    </row>
    <row r="24" spans="1:14">
      <c r="A24" s="3" t="e">
        <f>國立金門高級中學獎懲建議表!#REF!</f>
        <v>#REF!</v>
      </c>
      <c r="B24" s="10" t="e">
        <f>INDEX(#REF!,MATCH(彙整總表!C24,#REF!,0))</f>
        <v>#REF!</v>
      </c>
      <c r="C24" s="3" t="e">
        <f>國立金門高級中學獎懲建議表!#REF!</f>
        <v>#REF!</v>
      </c>
      <c r="D24" s="3" t="e">
        <f>INDEX(#REF!,MATCH(彙整總表!A24,#REF!,0))</f>
        <v>#REF!</v>
      </c>
      <c r="E24" s="8" t="e">
        <f t="shared" si="0"/>
        <v>#REF!</v>
      </c>
      <c r="F24" s="8" t="e">
        <f>國立金門高級中學獎懲建議表!#REF!</f>
        <v>#REF!</v>
      </c>
      <c r="G24" s="9" t="e">
        <f>國立金門高級中學獎懲建議表!#REF!</f>
        <v>#REF!</v>
      </c>
      <c r="H24" s="8" t="e">
        <f>INDEX(獎懲類別額度!D:D,MATCH(彙整總表!G24,獎懲類別額度!E:E,0))</f>
        <v>#REF!</v>
      </c>
      <c r="J24" s="3" t="s">
        <v>110</v>
      </c>
      <c r="K24" s="3" t="str">
        <f>INDEX(獎懲類別,MATCH(彙整總表!J24,獎懲事由,0))</f>
        <v>A02</v>
      </c>
      <c r="M24" s="8" t="e">
        <f>國立金門高級中學獎懲建議表!#REF!</f>
        <v>#REF!</v>
      </c>
      <c r="N24" s="9" t="e">
        <f>國立金門高級中學獎懲建議表!#REF!</f>
        <v>#REF!</v>
      </c>
    </row>
    <row r="25" spans="1:14">
      <c r="A25" s="3" t="e">
        <f>國立金門高級中學獎懲建議表!#REF!</f>
        <v>#REF!</v>
      </c>
      <c r="B25" s="10" t="e">
        <f>INDEX(#REF!,MATCH(彙整總表!C25,#REF!,0))</f>
        <v>#REF!</v>
      </c>
      <c r="C25" s="3" t="e">
        <f>國立金門高級中學獎懲建議表!#REF!</f>
        <v>#REF!</v>
      </c>
      <c r="D25" s="3" t="e">
        <f>INDEX(#REF!,MATCH(彙整總表!A25,#REF!,0))</f>
        <v>#REF!</v>
      </c>
      <c r="E25" s="8" t="e">
        <f t="shared" si="0"/>
        <v>#REF!</v>
      </c>
      <c r="F25" s="8" t="e">
        <f>國立金門高級中學獎懲建議表!#REF!</f>
        <v>#REF!</v>
      </c>
      <c r="G25" s="9" t="e">
        <f>國立金門高級中學獎懲建議表!#REF!</f>
        <v>#REF!</v>
      </c>
      <c r="H25" s="8" t="e">
        <f>INDEX(獎懲類別額度!D:D,MATCH(彙整總表!G25,獎懲類別額度!E:E,0))</f>
        <v>#REF!</v>
      </c>
      <c r="J25" s="3" t="s">
        <v>110</v>
      </c>
      <c r="K25" s="3" t="str">
        <f>INDEX(獎懲類別,MATCH(彙整總表!J25,獎懲事由,0))</f>
        <v>A02</v>
      </c>
      <c r="M25" s="8" t="e">
        <f>國立金門高級中學獎懲建議表!#REF!</f>
        <v>#REF!</v>
      </c>
      <c r="N25" s="9" t="e">
        <f>國立金門高級中學獎懲建議表!#REF!</f>
        <v>#REF!</v>
      </c>
    </row>
  </sheetData>
  <phoneticPr fontId="2" type="noConversion"/>
  <dataValidations count="3">
    <dataValidation type="list" allowBlank="1" showInputMessage="1" showErrorMessage="1" sqref="M2:M25" xr:uid="{00000000-0002-0000-0200-000000000000}">
      <formula1>適用法規名稱</formula1>
    </dataValidation>
    <dataValidation type="list" allowBlank="1" showInputMessage="1" showErrorMessage="1" sqref="G2:G25" xr:uid="{00000000-0002-0000-0200-000001000000}">
      <formula1>獎懲結果</formula1>
    </dataValidation>
    <dataValidation type="list" allowBlank="1" showInputMessage="1" showErrorMessage="1" sqref="J2:J25" xr:uid="{00000000-0002-0000-0200-000002000000}">
      <formula1>獎懲事由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&amp;C&amp;"標楷體,標準"&amp;18金門縣自來水廠104年度第6次考績會會議審議案件一覽表&amp;R&amp;"標楷體,粗體"會後收回</oddHeader>
    <oddFooter>&amp;C&amp;"標楷體,標準"&amp;10第&amp;P頁，共&amp;N頁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9</vt:i4>
      </vt:variant>
    </vt:vector>
  </HeadingPairs>
  <TitlesOfParts>
    <vt:vector size="13" baseType="lpstr">
      <vt:lpstr>國立金門高級中學獎懲建議表</vt:lpstr>
      <vt:lpstr>建議表填報注意事項</vt:lpstr>
      <vt:lpstr>獎懲類別額度</vt:lpstr>
      <vt:lpstr>彙整總表</vt:lpstr>
      <vt:lpstr>國立金門高級中學獎懲建議表!Print_Titles</vt:lpstr>
      <vt:lpstr>彙整總表!Print_Titles</vt:lpstr>
      <vt:lpstr>獎懲事由</vt:lpstr>
      <vt:lpstr>獎懲建議</vt:lpstr>
      <vt:lpstr>獎懲類別</vt:lpstr>
      <vt:lpstr>適用法規</vt:lpstr>
      <vt:lpstr>辦理人事獎懲業務_圓滿達成任務</vt:lpstr>
      <vt:lpstr>額度</vt:lpstr>
      <vt:lpstr>類別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M.L.</dc:creator>
  <cp:lastModifiedBy>per000</cp:lastModifiedBy>
  <cp:lastPrinted>2021-12-08T07:22:45Z</cp:lastPrinted>
  <dcterms:created xsi:type="dcterms:W3CDTF">2015-12-18T23:55:07Z</dcterms:created>
  <dcterms:modified xsi:type="dcterms:W3CDTF">2023-05-20T07:50:40Z</dcterms:modified>
</cp:coreProperties>
</file>